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<sst xmlns="http://schemas.openxmlformats.org/spreadsheetml/2006/main" count="72" uniqueCount="38">
  <si>
    <t>SURGICAL MASKS</t>
  </si>
  <si>
    <t>N95 MASKS</t>
  </si>
  <si>
    <t>GLOVES</t>
  </si>
  <si>
    <t>GOWNS</t>
  </si>
  <si>
    <t>HEAD COVERING</t>
  </si>
  <si>
    <t>SHOE COVERING</t>
  </si>
  <si>
    <t>Front office</t>
  </si>
  <si>
    <t>Items per person per day</t>
  </si>
  <si>
    <t>General staff</t>
  </si>
  <si>
    <t>POE Screening</t>
  </si>
  <si>
    <t>Cleaning</t>
  </si>
  <si>
    <t>Isolation room</t>
  </si>
  <si>
    <t>Visitors</t>
  </si>
  <si>
    <t>No of days stockpiled for</t>
  </si>
  <si>
    <t>TOTAL TO PURCHASE</t>
  </si>
  <si>
    <t>Number of days 
stockpiled for</t>
  </si>
  <si>
    <t>Personnel in 
Facility</t>
  </si>
  <si>
    <t>SET FACILITY PARAMETERS</t>
  </si>
  <si>
    <t>Number in box</t>
  </si>
  <si>
    <t>Boxes to order</t>
  </si>
  <si>
    <t>Price per box</t>
  </si>
  <si>
    <t>INTERNATIONAL SOS PANDEMIC PLANNING</t>
  </si>
  <si>
    <t>GRAND TOTAL</t>
  </si>
  <si>
    <t>Personnel in facility</t>
  </si>
  <si>
    <t>SUBTOTALS OF ITEMS TO BE ORDERED</t>
  </si>
  <si>
    <t>TOTAL PRICE</t>
  </si>
  <si>
    <r>
      <t>Notes:</t>
    </r>
    <r>
      <rPr>
        <sz val="8"/>
        <rFont val="Century Gothic"/>
        <family val="2"/>
      </rPr>
      <t xml:space="preserve">
Purchase a range of small, medium and large according to "average" hand size</t>
    </r>
  </si>
  <si>
    <t xml:space="preserve"> SAMPLE FACILITY PPE PURCHASING MATRIX</t>
  </si>
  <si>
    <t>NOTE this is a guide to suggested quantities of PPE. Organizations should review quantities in light of their own needs and existing pandemic plan</t>
  </si>
  <si>
    <r>
      <t xml:space="preserve">INSTRUCTIONS:
</t>
    </r>
    <r>
      <rPr>
        <b/>
        <sz val="8"/>
        <color indexed="48"/>
        <rFont val="Century Gothic"/>
        <family val="2"/>
      </rPr>
      <t>Blue items</t>
    </r>
    <r>
      <rPr>
        <sz val="8"/>
        <rFont val="Century Gothic"/>
        <family val="2"/>
      </rPr>
      <t xml:space="preserve"> are sample data only and must be replaced relevant information. Items are:
-Personnel in your facility
-Number of days your facility will stockpile for 
-Number of items in each box of PPE
-Price of each box of PPE item</t>
    </r>
    <r>
      <rPr>
        <b/>
        <sz val="8"/>
        <rFont val="Century Gothic"/>
        <family val="2"/>
      </rPr>
      <t xml:space="preserve">
FORMULAS WILL THEN MAKE THE CALCULATIONS</t>
    </r>
  </si>
  <si>
    <t>Explanation of terms and assumptions</t>
  </si>
  <si>
    <r>
      <t>Visitors - non-employees</t>
    </r>
    <r>
      <rPr>
        <sz val="10"/>
        <rFont val="Arial"/>
        <family val="2"/>
      </rPr>
      <t xml:space="preserve"> who visit the facility.</t>
    </r>
  </si>
  <si>
    <t>EYE PROTECTION</t>
  </si>
  <si>
    <r>
      <t>Front office staff</t>
    </r>
    <r>
      <rPr>
        <sz val="10"/>
        <rFont val="Arial"/>
        <family val="0"/>
      </rPr>
      <t xml:space="preserve"> - Moderate risk of infection because job involves contact with the public. Assumed to be unable to maintain &gt;1m distance from other people at some times</t>
    </r>
  </si>
  <si>
    <r>
      <t>General staff</t>
    </r>
    <r>
      <rPr>
        <sz val="10"/>
        <rFont val="Arial"/>
        <family val="0"/>
      </rPr>
      <t xml:space="preserve"> - Low risk of infection because job involves minimal contact with the public. Assumed to be able to maintain &gt; 1m distance from other people at most times</t>
    </r>
  </si>
  <si>
    <r>
      <t>POE screening</t>
    </r>
    <r>
      <rPr>
        <sz val="10"/>
        <rFont val="Arial"/>
        <family val="0"/>
      </rPr>
      <t xml:space="preserve"> - Staff who will carry out Point of Entry Screening.High risk of infection because of close contact with many staff and visitors.  Assumed to be &lt;1m from other people at most times.</t>
    </r>
  </si>
  <si>
    <r>
      <t>Cleaning</t>
    </r>
    <r>
      <rPr>
        <sz val="10"/>
        <rFont val="Arial"/>
        <family val="0"/>
      </rPr>
      <t xml:space="preserve"> - Staff who will carry out cleaning of potentially contaminated areas. High risk of infection because of contact with contaminated items.</t>
    </r>
  </si>
  <si>
    <r>
      <t>Isolation room</t>
    </r>
    <r>
      <rPr>
        <sz val="10"/>
        <rFont val="Arial"/>
        <family val="0"/>
      </rPr>
      <t xml:space="preserve"> - room to be used for the care of a person with suspected illness until they can be transported to medical care. PPE to be used by the staff caring for them.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</si>
</sst>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Century Gothic"/>
      <family val="2"/>
    </font>
    <font>
      <sz val="8"/>
      <color indexed="6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color indexed="12"/>
      <name val="Century Gothic"/>
      <family val="2"/>
    </font>
    <font>
      <b/>
      <sz val="8"/>
      <color indexed="48"/>
      <name val="Century Gothic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 vertical="top"/>
    </xf>
    <xf numFmtId="0" fontId="4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 horizontal="center"/>
    </xf>
    <xf numFmtId="172" fontId="4" fillId="0" borderId="6" xfId="0" applyNumberFormat="1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2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172" fontId="4" fillId="2" borderId="0" xfId="0" applyNumberFormat="1" applyFont="1" applyFill="1" applyBorder="1" applyAlignment="1">
      <alignment horizontal="center"/>
    </xf>
    <xf numFmtId="172" fontId="4" fillId="2" borderId="3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172" fontId="9" fillId="0" borderId="6" xfId="0" applyNumberFormat="1" applyFont="1" applyBorder="1" applyAlignment="1">
      <alignment/>
    </xf>
    <xf numFmtId="0" fontId="4" fillId="2" borderId="20" xfId="0" applyFont="1" applyFill="1" applyBorder="1" applyAlignment="1">
      <alignment/>
    </xf>
    <xf numFmtId="3" fontId="4" fillId="0" borderId="6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172" fontId="12" fillId="0" borderId="6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13" fillId="2" borderId="0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172" fontId="11" fillId="0" borderId="6" xfId="0" applyNumberFormat="1" applyFont="1" applyBorder="1" applyAlignment="1">
      <alignment horizontal="center"/>
    </xf>
    <xf numFmtId="0" fontId="0" fillId="2" borderId="0" xfId="0" applyFill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4" fillId="0" borderId="26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0" borderId="27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0" fillId="0" borderId="28" xfId="0" applyBorder="1" applyAlignment="1">
      <alignment/>
    </xf>
    <xf numFmtId="0" fontId="10" fillId="0" borderId="2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0" fillId="0" borderId="3" xfId="0" applyBorder="1" applyAlignment="1">
      <alignment/>
    </xf>
    <xf numFmtId="0" fontId="10" fillId="0" borderId="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0" fillId="0" borderId="20" xfId="0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10" fillId="4" borderId="21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9" fillId="0" borderId="27" xfId="0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4" borderId="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4" borderId="29" xfId="0" applyFont="1" applyFill="1" applyBorder="1" applyAlignment="1">
      <alignment/>
    </xf>
    <xf numFmtId="0" fontId="10" fillId="4" borderId="22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22" xfId="0" applyFont="1" applyBorder="1" applyAlignment="1">
      <alignment/>
    </xf>
    <xf numFmtId="0" fontId="13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3" fillId="5" borderId="27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7" xfId="0" applyFont="1" applyFill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3" fillId="0" borderId="30" xfId="0" applyFont="1" applyFill="1" applyBorder="1" applyAlignment="1">
      <alignment wrapText="1"/>
    </xf>
    <xf numFmtId="0" fontId="1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2</xdr:row>
      <xdr:rowOff>104775</xdr:rowOff>
    </xdr:to>
    <xdr:pic>
      <xdr:nvPicPr>
        <xdr:cNvPr id="1" name="Picture 1" descr="International SOS logo / 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15" zoomScaleNormal="115" workbookViewId="0" topLeftCell="A1">
      <selection activeCell="F71" sqref="F71"/>
    </sheetView>
  </sheetViews>
  <sheetFormatPr defaultColWidth="9.140625" defaultRowHeight="12.75"/>
  <cols>
    <col min="1" max="1" width="2.57421875" style="2" customWidth="1"/>
    <col min="2" max="2" width="12.00390625" style="2" customWidth="1"/>
    <col min="3" max="4" width="9.140625" style="2" customWidth="1"/>
    <col min="5" max="5" width="10.8515625" style="2" customWidth="1"/>
    <col min="6" max="6" width="10.57421875" style="2" customWidth="1"/>
    <col min="7" max="7" width="9.28125" style="2" customWidth="1"/>
    <col min="8" max="8" width="8.140625" style="2" customWidth="1"/>
    <col min="9" max="9" width="7.8515625" style="2" customWidth="1"/>
    <col min="10" max="10" width="9.28125" style="2" customWidth="1"/>
    <col min="11" max="11" width="17.8515625" style="2" customWidth="1"/>
    <col min="12" max="12" width="14.28125" style="2" customWidth="1"/>
    <col min="13" max="13" width="15.140625" style="2" customWidth="1"/>
    <col min="14" max="15" width="9.140625" style="2" customWidth="1"/>
    <col min="16" max="16" width="13.140625" style="2" customWidth="1"/>
    <col min="17" max="16384" width="9.140625" style="2" customWidth="1"/>
  </cols>
  <sheetData>
    <row r="1" spans="1:10" ht="15.75" thickBot="1">
      <c r="A1" s="3"/>
      <c r="B1" s="4"/>
      <c r="C1" s="4"/>
      <c r="D1" s="97" t="s">
        <v>21</v>
      </c>
      <c r="E1" s="98"/>
      <c r="F1" s="98"/>
      <c r="G1" s="98"/>
      <c r="H1" s="99"/>
      <c r="I1" s="4"/>
      <c r="J1" s="5"/>
    </row>
    <row r="2" spans="1:10" ht="15" thickBot="1">
      <c r="A2" s="3"/>
      <c r="B2" s="4"/>
      <c r="C2" s="4"/>
      <c r="D2" s="118" t="s">
        <v>27</v>
      </c>
      <c r="E2" s="91"/>
      <c r="F2" s="91"/>
      <c r="G2" s="91"/>
      <c r="H2" s="76"/>
      <c r="I2" s="4"/>
      <c r="J2" s="5"/>
    </row>
    <row r="3" spans="1:10" ht="15" thickBot="1">
      <c r="A3" s="3"/>
      <c r="B3" s="4"/>
      <c r="C3" s="4"/>
      <c r="D3" s="58"/>
      <c r="E3" s="59"/>
      <c r="F3" s="59"/>
      <c r="G3" s="59"/>
      <c r="H3" s="59"/>
      <c r="I3" s="4"/>
      <c r="J3" s="5"/>
    </row>
    <row r="4" spans="1:10" ht="13.5" customHeight="1">
      <c r="A4" s="112" t="s">
        <v>28</v>
      </c>
      <c r="B4" s="113"/>
      <c r="C4" s="113"/>
      <c r="D4" s="113"/>
      <c r="E4" s="113"/>
      <c r="F4" s="113"/>
      <c r="G4" s="113"/>
      <c r="H4" s="113"/>
      <c r="I4" s="113"/>
      <c r="J4" s="114"/>
    </row>
    <row r="5" spans="1:10" ht="14.25" customHeight="1" thickBot="1">
      <c r="A5" s="115"/>
      <c r="B5" s="116"/>
      <c r="C5" s="116"/>
      <c r="D5" s="116"/>
      <c r="E5" s="116"/>
      <c r="F5" s="116"/>
      <c r="G5" s="116"/>
      <c r="H5" s="116"/>
      <c r="I5" s="116"/>
      <c r="J5" s="117"/>
    </row>
    <row r="6" spans="1:10" ht="14.25" customHeight="1" thickBot="1">
      <c r="A6" s="119" t="s">
        <v>30</v>
      </c>
      <c r="B6" s="120"/>
      <c r="C6" s="120"/>
      <c r="D6" s="120"/>
      <c r="E6" s="120"/>
      <c r="F6" s="120"/>
      <c r="G6" s="120"/>
      <c r="H6" s="120"/>
      <c r="I6" s="120"/>
      <c r="J6" s="121"/>
    </row>
    <row r="7" spans="1:10" ht="31.5" customHeight="1">
      <c r="A7" s="122" t="s">
        <v>33</v>
      </c>
      <c r="B7" s="123"/>
      <c r="C7" s="123"/>
      <c r="D7" s="123"/>
      <c r="E7" s="123"/>
      <c r="F7" s="123"/>
      <c r="G7" s="123"/>
      <c r="H7" s="123"/>
      <c r="I7" s="123"/>
      <c r="J7" s="124"/>
    </row>
    <row r="8" spans="1:10" ht="27" customHeight="1">
      <c r="A8" s="109" t="s">
        <v>34</v>
      </c>
      <c r="B8" s="110"/>
      <c r="C8" s="110"/>
      <c r="D8" s="110"/>
      <c r="E8" s="110"/>
      <c r="F8" s="110"/>
      <c r="G8" s="110"/>
      <c r="H8" s="110"/>
      <c r="I8" s="110"/>
      <c r="J8" s="111"/>
    </row>
    <row r="9" spans="1:10" ht="33.75" customHeight="1">
      <c r="A9" s="125" t="s">
        <v>35</v>
      </c>
      <c r="B9" s="110"/>
      <c r="C9" s="110"/>
      <c r="D9" s="110"/>
      <c r="E9" s="110"/>
      <c r="F9" s="110"/>
      <c r="G9" s="110"/>
      <c r="H9" s="110"/>
      <c r="I9" s="110"/>
      <c r="J9" s="111"/>
    </row>
    <row r="10" spans="1:10" ht="28.5" customHeight="1">
      <c r="A10" s="109" t="s">
        <v>36</v>
      </c>
      <c r="B10" s="110"/>
      <c r="C10" s="110"/>
      <c r="D10" s="110"/>
      <c r="E10" s="110"/>
      <c r="F10" s="110"/>
      <c r="G10" s="110"/>
      <c r="H10" s="110"/>
      <c r="I10" s="110"/>
      <c r="J10" s="111"/>
    </row>
    <row r="11" spans="1:10" ht="30" customHeight="1">
      <c r="A11" s="109" t="s">
        <v>37</v>
      </c>
      <c r="B11" s="110"/>
      <c r="C11" s="110"/>
      <c r="D11" s="110"/>
      <c r="E11" s="110"/>
      <c r="F11" s="110"/>
      <c r="G11" s="110"/>
      <c r="H11" s="110"/>
      <c r="I11" s="110"/>
      <c r="J11" s="111"/>
    </row>
    <row r="12" spans="1:10" ht="14.25" customHeight="1" thickBot="1">
      <c r="A12" s="126" t="s">
        <v>31</v>
      </c>
      <c r="B12" s="127"/>
      <c r="C12" s="127"/>
      <c r="D12" s="127"/>
      <c r="E12" s="127"/>
      <c r="F12" s="127"/>
      <c r="G12" s="127"/>
      <c r="H12" s="127"/>
      <c r="I12" s="127"/>
      <c r="J12" s="128"/>
    </row>
    <row r="13" spans="1:10" ht="14.25" customHeight="1">
      <c r="A13" s="61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4.25" customHeight="1" thickBot="1">
      <c r="A14" s="61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4.25" thickBot="1">
      <c r="A15" s="6"/>
      <c r="B15" s="102" t="s">
        <v>17</v>
      </c>
      <c r="C15" s="103"/>
      <c r="D15" s="103"/>
      <c r="E15" s="104"/>
      <c r="F15" s="4"/>
      <c r="G15" s="74" t="s">
        <v>29</v>
      </c>
      <c r="H15" s="75"/>
      <c r="I15" s="75"/>
      <c r="J15" s="76"/>
    </row>
    <row r="16" spans="1:10" ht="24" customHeight="1" thickBot="1">
      <c r="A16" s="6"/>
      <c r="B16" s="100" t="s">
        <v>16</v>
      </c>
      <c r="C16" s="101"/>
      <c r="D16" s="85" t="s">
        <v>15</v>
      </c>
      <c r="E16" s="86"/>
      <c r="F16" s="7"/>
      <c r="G16" s="77"/>
      <c r="H16" s="78"/>
      <c r="I16" s="78"/>
      <c r="J16" s="79"/>
    </row>
    <row r="17" spans="1:10" ht="14.25" thickBot="1">
      <c r="A17" s="6"/>
      <c r="B17" s="8" t="s">
        <v>6</v>
      </c>
      <c r="C17" s="9">
        <v>5</v>
      </c>
      <c r="D17" s="4"/>
      <c r="E17" s="53">
        <v>90</v>
      </c>
      <c r="F17" s="4"/>
      <c r="G17" s="77"/>
      <c r="H17" s="78"/>
      <c r="I17" s="78"/>
      <c r="J17" s="79"/>
    </row>
    <row r="18" spans="1:10" ht="13.5">
      <c r="A18" s="6"/>
      <c r="B18" s="11" t="s">
        <v>8</v>
      </c>
      <c r="C18" s="12">
        <v>100</v>
      </c>
      <c r="D18" s="4"/>
      <c r="E18" s="4"/>
      <c r="F18" s="4"/>
      <c r="G18" s="80"/>
      <c r="H18" s="81"/>
      <c r="I18" s="81"/>
      <c r="J18" s="79"/>
    </row>
    <row r="19" spans="1:10" ht="13.5">
      <c r="A19" s="6"/>
      <c r="B19" s="11" t="s">
        <v>9</v>
      </c>
      <c r="C19" s="12">
        <v>5</v>
      </c>
      <c r="D19" s="4"/>
      <c r="E19" s="4"/>
      <c r="F19" s="4"/>
      <c r="G19" s="80"/>
      <c r="H19" s="81"/>
      <c r="I19" s="81"/>
      <c r="J19" s="79"/>
    </row>
    <row r="20" spans="1:10" ht="13.5">
      <c r="A20" s="6"/>
      <c r="B20" s="11" t="s">
        <v>10</v>
      </c>
      <c r="C20" s="12">
        <v>5</v>
      </c>
      <c r="D20" s="4"/>
      <c r="E20" s="4"/>
      <c r="F20" s="4"/>
      <c r="G20" s="80"/>
      <c r="H20" s="81"/>
      <c r="I20" s="81"/>
      <c r="J20" s="79"/>
    </row>
    <row r="21" spans="1:10" ht="13.5">
      <c r="A21" s="6"/>
      <c r="B21" s="11" t="s">
        <v>11</v>
      </c>
      <c r="C21" s="12">
        <v>2</v>
      </c>
      <c r="D21" s="4"/>
      <c r="E21" s="4"/>
      <c r="F21" s="4"/>
      <c r="G21" s="80"/>
      <c r="H21" s="81"/>
      <c r="I21" s="81"/>
      <c r="J21" s="79"/>
    </row>
    <row r="22" spans="1:10" ht="14.25" thickBot="1">
      <c r="A22" s="6"/>
      <c r="B22" s="13" t="s">
        <v>12</v>
      </c>
      <c r="C22" s="14">
        <v>30</v>
      </c>
      <c r="D22" s="4"/>
      <c r="E22" s="4"/>
      <c r="F22" s="4"/>
      <c r="G22" s="82"/>
      <c r="H22" s="83"/>
      <c r="I22" s="83"/>
      <c r="J22" s="84"/>
    </row>
    <row r="23" spans="1:10" ht="14.25" thickBot="1">
      <c r="A23" s="6"/>
      <c r="B23" s="4"/>
      <c r="C23" s="4"/>
      <c r="D23" s="4"/>
      <c r="E23" s="4"/>
      <c r="F23" s="4"/>
      <c r="G23" s="4"/>
      <c r="H23" s="4"/>
      <c r="I23" s="4"/>
      <c r="J23" s="5"/>
    </row>
    <row r="24" spans="1:10" ht="37.5" customHeight="1" thickBot="1">
      <c r="A24" s="6"/>
      <c r="B24" s="4"/>
      <c r="C24" s="15" t="s">
        <v>23</v>
      </c>
      <c r="D24" s="15" t="s">
        <v>7</v>
      </c>
      <c r="E24" s="15" t="s">
        <v>13</v>
      </c>
      <c r="F24" s="15" t="s">
        <v>24</v>
      </c>
      <c r="G24" s="16" t="s">
        <v>18</v>
      </c>
      <c r="H24" s="16" t="s">
        <v>19</v>
      </c>
      <c r="I24" s="16" t="s">
        <v>20</v>
      </c>
      <c r="J24" s="16" t="s">
        <v>25</v>
      </c>
    </row>
    <row r="25" spans="1:14" ht="15" thickBot="1">
      <c r="A25" s="87" t="s">
        <v>0</v>
      </c>
      <c r="B25" s="107"/>
      <c r="C25" s="107"/>
      <c r="D25" s="107"/>
      <c r="E25" s="107"/>
      <c r="F25" s="107"/>
      <c r="G25" s="107"/>
      <c r="H25" s="107"/>
      <c r="I25" s="107"/>
      <c r="J25" s="108"/>
      <c r="K25" s="17"/>
      <c r="L25" s="17"/>
      <c r="M25" s="17"/>
      <c r="N25" s="17"/>
    </row>
    <row r="26" spans="1:14" ht="13.5">
      <c r="A26" s="6"/>
      <c r="B26" s="18" t="s">
        <v>6</v>
      </c>
      <c r="C26" s="19">
        <f>C17</f>
        <v>5</v>
      </c>
      <c r="D26" s="19">
        <v>3</v>
      </c>
      <c r="E26" s="19">
        <f>E17</f>
        <v>90</v>
      </c>
      <c r="F26" s="20">
        <f>(D26*C26*E26)</f>
        <v>1350</v>
      </c>
      <c r="G26" s="21"/>
      <c r="H26" s="22"/>
      <c r="I26" s="22"/>
      <c r="J26" s="23"/>
      <c r="K26" s="17"/>
      <c r="L26" s="17"/>
      <c r="M26" s="17"/>
      <c r="N26" s="17"/>
    </row>
    <row r="27" spans="1:14" ht="13.5">
      <c r="A27" s="6"/>
      <c r="B27" s="11" t="s">
        <v>8</v>
      </c>
      <c r="C27" s="24">
        <f>C18</f>
        <v>100</v>
      </c>
      <c r="D27" s="24">
        <v>1</v>
      </c>
      <c r="E27" s="24">
        <f>E17</f>
        <v>90</v>
      </c>
      <c r="F27" s="25">
        <f>(D27*C27*E27)</f>
        <v>9000</v>
      </c>
      <c r="G27" s="21"/>
      <c r="H27" s="22"/>
      <c r="I27" s="22"/>
      <c r="J27" s="23"/>
      <c r="K27" s="17"/>
      <c r="L27" s="17"/>
      <c r="M27" s="17"/>
      <c r="N27" s="17"/>
    </row>
    <row r="28" spans="1:14" ht="13.5">
      <c r="A28" s="6"/>
      <c r="B28" s="11" t="s">
        <v>9</v>
      </c>
      <c r="C28" s="24">
        <f>C20</f>
        <v>5</v>
      </c>
      <c r="D28" s="24">
        <v>1</v>
      </c>
      <c r="E28" s="24">
        <f>E17</f>
        <v>90</v>
      </c>
      <c r="F28" s="25">
        <f>(D28*C28*E28)</f>
        <v>450</v>
      </c>
      <c r="G28" s="21"/>
      <c r="H28" s="22"/>
      <c r="I28" s="22"/>
      <c r="J28" s="23"/>
      <c r="K28" s="17"/>
      <c r="L28" s="17"/>
      <c r="M28" s="17"/>
      <c r="N28" s="17"/>
    </row>
    <row r="29" spans="1:14" ht="14.25" thickBot="1">
      <c r="A29" s="6"/>
      <c r="B29" s="18" t="s">
        <v>10</v>
      </c>
      <c r="C29" s="19">
        <v>4</v>
      </c>
      <c r="D29" s="19">
        <v>1</v>
      </c>
      <c r="E29" s="19">
        <f>E17</f>
        <v>90</v>
      </c>
      <c r="F29" s="20">
        <f>(D29*C29*E29)</f>
        <v>360</v>
      </c>
      <c r="G29" s="21"/>
      <c r="H29" s="22"/>
      <c r="I29" s="22"/>
      <c r="J29" s="23"/>
      <c r="K29" s="17"/>
      <c r="L29" s="17"/>
      <c r="M29" s="17"/>
      <c r="N29" s="17"/>
    </row>
    <row r="30" spans="1:14" ht="14.25" thickBot="1">
      <c r="A30" s="6"/>
      <c r="B30" s="11" t="s">
        <v>11</v>
      </c>
      <c r="C30" s="24">
        <f>C21</f>
        <v>2</v>
      </c>
      <c r="D30" s="52"/>
      <c r="E30" s="52"/>
      <c r="F30" s="10">
        <v>50</v>
      </c>
      <c r="G30" s="21"/>
      <c r="H30" s="22"/>
      <c r="I30" s="22"/>
      <c r="J30" s="23"/>
      <c r="K30" s="17"/>
      <c r="L30" s="17"/>
      <c r="M30" s="17"/>
      <c r="N30" s="17"/>
    </row>
    <row r="31" spans="1:14" ht="14.25" thickBot="1">
      <c r="A31" s="6"/>
      <c r="B31" s="13" t="s">
        <v>12</v>
      </c>
      <c r="C31" s="28">
        <f>C22</f>
        <v>30</v>
      </c>
      <c r="D31" s="57">
        <v>1</v>
      </c>
      <c r="E31" s="57">
        <v>90</v>
      </c>
      <c r="F31" s="29">
        <f>(C31*D31*E31)</f>
        <v>2700</v>
      </c>
      <c r="G31" s="30"/>
      <c r="H31" s="31"/>
      <c r="I31" s="31"/>
      <c r="J31" s="32"/>
      <c r="K31" s="17"/>
      <c r="L31" s="17"/>
      <c r="M31" s="17"/>
      <c r="N31" s="17"/>
    </row>
    <row r="32" spans="1:14" ht="14.25" thickBot="1">
      <c r="A32" s="6"/>
      <c r="B32" s="4"/>
      <c r="C32" s="4"/>
      <c r="D32" s="33" t="s">
        <v>14</v>
      </c>
      <c r="E32" s="34"/>
      <c r="F32" s="35">
        <f>SUM(F26:F31)</f>
        <v>13910</v>
      </c>
      <c r="G32" s="10">
        <v>100</v>
      </c>
      <c r="H32" s="51">
        <f>F32/G32</f>
        <v>139.1</v>
      </c>
      <c r="I32" s="54">
        <v>24</v>
      </c>
      <c r="J32" s="36">
        <f>H32*I32</f>
        <v>3338.3999999999996</v>
      </c>
      <c r="K32" s="17"/>
      <c r="L32" s="17"/>
      <c r="M32" s="17"/>
      <c r="N32" s="17"/>
    </row>
    <row r="33" spans="1:14" ht="14.25" thickBot="1">
      <c r="A33" s="6"/>
      <c r="B33" s="4"/>
      <c r="C33" s="22"/>
      <c r="D33" s="22"/>
      <c r="E33" s="22"/>
      <c r="F33" s="37"/>
      <c r="G33" s="22"/>
      <c r="H33" s="22"/>
      <c r="I33" s="22"/>
      <c r="J33" s="23"/>
      <c r="K33" s="17"/>
      <c r="L33" s="17"/>
      <c r="M33" s="17"/>
      <c r="N33" s="17"/>
    </row>
    <row r="34" spans="1:14" ht="15" thickBot="1">
      <c r="A34" s="87" t="s">
        <v>1</v>
      </c>
      <c r="B34" s="105"/>
      <c r="C34" s="105"/>
      <c r="D34" s="105"/>
      <c r="E34" s="105"/>
      <c r="F34" s="105"/>
      <c r="G34" s="105"/>
      <c r="H34" s="105"/>
      <c r="I34" s="105"/>
      <c r="J34" s="106"/>
      <c r="K34" s="17"/>
      <c r="L34" s="17"/>
      <c r="M34" s="17"/>
      <c r="N34" s="17"/>
    </row>
    <row r="35" spans="1:14" ht="13.5">
      <c r="A35" s="6"/>
      <c r="B35" s="18" t="s">
        <v>6</v>
      </c>
      <c r="C35" s="19">
        <f>C17</f>
        <v>5</v>
      </c>
      <c r="D35" s="19">
        <v>1</v>
      </c>
      <c r="E35" s="19">
        <f>E17</f>
        <v>90</v>
      </c>
      <c r="F35" s="20">
        <f>(D35*C35*E35)</f>
        <v>450</v>
      </c>
      <c r="G35" s="21"/>
      <c r="H35" s="22"/>
      <c r="I35" s="22"/>
      <c r="J35" s="23"/>
      <c r="K35" s="17"/>
      <c r="L35" s="17"/>
      <c r="M35" s="17"/>
      <c r="N35" s="17"/>
    </row>
    <row r="36" spans="1:14" ht="13.5">
      <c r="A36" s="6"/>
      <c r="B36" s="11" t="s">
        <v>8</v>
      </c>
      <c r="C36" s="24">
        <f>C18</f>
        <v>100</v>
      </c>
      <c r="D36" s="24">
        <v>0.5</v>
      </c>
      <c r="E36" s="24">
        <f>E17</f>
        <v>90</v>
      </c>
      <c r="F36" s="25">
        <f>(D36*C36*E36)</f>
        <v>4500</v>
      </c>
      <c r="G36" s="21"/>
      <c r="H36" s="22"/>
      <c r="I36" s="22"/>
      <c r="J36" s="23"/>
      <c r="K36" s="17"/>
      <c r="L36" s="17"/>
      <c r="M36" s="17"/>
      <c r="N36" s="17"/>
    </row>
    <row r="37" spans="1:14" ht="13.5">
      <c r="A37" s="6"/>
      <c r="B37" s="11" t="s">
        <v>9</v>
      </c>
      <c r="C37" s="24">
        <f>C19</f>
        <v>5</v>
      </c>
      <c r="D37" s="24">
        <v>3</v>
      </c>
      <c r="E37" s="24">
        <f>E17</f>
        <v>90</v>
      </c>
      <c r="F37" s="25">
        <f>(D37*C37*E37)</f>
        <v>1350</v>
      </c>
      <c r="G37" s="21"/>
      <c r="H37" s="22"/>
      <c r="I37" s="22"/>
      <c r="J37" s="23"/>
      <c r="K37" s="17"/>
      <c r="L37" s="17"/>
      <c r="M37" s="17"/>
      <c r="N37" s="17"/>
    </row>
    <row r="38" spans="1:14" ht="14.25" thickBot="1">
      <c r="A38" s="6"/>
      <c r="B38" s="11" t="s">
        <v>10</v>
      </c>
      <c r="C38" s="24">
        <f>C20</f>
        <v>5</v>
      </c>
      <c r="D38" s="24">
        <v>3</v>
      </c>
      <c r="E38" s="24">
        <f>E17</f>
        <v>90</v>
      </c>
      <c r="F38" s="25">
        <f>(D38*C38*E38)</f>
        <v>1350</v>
      </c>
      <c r="G38" s="21"/>
      <c r="H38" s="22"/>
      <c r="I38" s="22"/>
      <c r="J38" s="23"/>
      <c r="K38" s="17"/>
      <c r="L38" s="17"/>
      <c r="M38" s="17"/>
      <c r="N38" s="17"/>
    </row>
    <row r="39" spans="1:14" ht="14.25" thickBot="1">
      <c r="A39" s="6"/>
      <c r="B39" s="11" t="s">
        <v>11</v>
      </c>
      <c r="C39" s="24">
        <f>C21</f>
        <v>2</v>
      </c>
      <c r="D39" s="52"/>
      <c r="E39" s="52"/>
      <c r="F39" s="10">
        <v>50</v>
      </c>
      <c r="G39" s="21"/>
      <c r="H39" s="22"/>
      <c r="I39" s="22"/>
      <c r="J39" s="23"/>
      <c r="K39" s="17"/>
      <c r="L39" s="17"/>
      <c r="M39" s="17"/>
      <c r="N39" s="17"/>
    </row>
    <row r="40" spans="1:14" ht="14.25" thickBot="1">
      <c r="A40" s="6"/>
      <c r="B40" s="4"/>
      <c r="C40" s="4"/>
      <c r="D40" s="38" t="s">
        <v>14</v>
      </c>
      <c r="E40" s="39"/>
      <c r="F40" s="35">
        <f>SUM(F35:F39)</f>
        <v>7700</v>
      </c>
      <c r="G40" s="10">
        <v>100</v>
      </c>
      <c r="H40" s="56">
        <f>F40/G40</f>
        <v>77</v>
      </c>
      <c r="I40" s="54">
        <v>135</v>
      </c>
      <c r="J40" s="36">
        <f>H40*I40</f>
        <v>10395</v>
      </c>
      <c r="K40" s="17"/>
      <c r="L40" s="17"/>
      <c r="M40" s="17"/>
      <c r="N40" s="17"/>
    </row>
    <row r="41" spans="1:14" ht="14.25" thickBot="1">
      <c r="A41" s="6"/>
      <c r="B41" s="4"/>
      <c r="C41" s="22"/>
      <c r="D41" s="22"/>
      <c r="E41" s="22"/>
      <c r="F41" s="37"/>
      <c r="G41" s="22"/>
      <c r="H41" s="22"/>
      <c r="I41" s="22"/>
      <c r="J41" s="23"/>
      <c r="K41" s="17"/>
      <c r="L41" s="17"/>
      <c r="M41" s="17"/>
      <c r="N41" s="17"/>
    </row>
    <row r="42" spans="1:14" ht="15" thickBot="1">
      <c r="A42" s="87" t="s">
        <v>2</v>
      </c>
      <c r="B42" s="88"/>
      <c r="C42" s="88"/>
      <c r="D42" s="88"/>
      <c r="E42" s="88"/>
      <c r="F42" s="88"/>
      <c r="G42" s="88"/>
      <c r="H42" s="88"/>
      <c r="I42" s="88"/>
      <c r="J42" s="89"/>
      <c r="K42" s="17"/>
      <c r="L42" s="17"/>
      <c r="M42" s="17"/>
      <c r="N42" s="17"/>
    </row>
    <row r="43" spans="1:14" ht="13.5">
      <c r="A43" s="6"/>
      <c r="B43" s="8" t="s">
        <v>6</v>
      </c>
      <c r="C43" s="26">
        <f>C17</f>
        <v>5</v>
      </c>
      <c r="D43" s="26">
        <v>5</v>
      </c>
      <c r="E43" s="26">
        <f>E17</f>
        <v>90</v>
      </c>
      <c r="F43" s="27">
        <f>(D43*C43*E43)</f>
        <v>2250</v>
      </c>
      <c r="G43" s="21"/>
      <c r="H43" s="90" t="s">
        <v>26</v>
      </c>
      <c r="I43" s="91"/>
      <c r="J43" s="76"/>
      <c r="K43" s="17"/>
      <c r="L43" s="17"/>
      <c r="M43" s="17"/>
      <c r="N43" s="17"/>
    </row>
    <row r="44" spans="1:14" ht="13.5" customHeight="1">
      <c r="A44" s="6"/>
      <c r="B44" s="11" t="s">
        <v>8</v>
      </c>
      <c r="C44" s="24">
        <f>C18</f>
        <v>100</v>
      </c>
      <c r="D44" s="24">
        <v>2</v>
      </c>
      <c r="E44" s="24">
        <f>E17</f>
        <v>90</v>
      </c>
      <c r="F44" s="25">
        <f>(D44*C44*E44)</f>
        <v>18000</v>
      </c>
      <c r="G44" s="21"/>
      <c r="H44" s="92"/>
      <c r="I44" s="93"/>
      <c r="J44" s="79"/>
      <c r="K44" s="17"/>
      <c r="L44" s="17"/>
      <c r="M44" s="17"/>
      <c r="N44" s="17"/>
    </row>
    <row r="45" spans="1:14" ht="13.5" customHeight="1">
      <c r="A45" s="6"/>
      <c r="B45" s="11" t="s">
        <v>9</v>
      </c>
      <c r="C45" s="24">
        <f>C19</f>
        <v>5</v>
      </c>
      <c r="D45" s="24">
        <v>10</v>
      </c>
      <c r="E45" s="24">
        <f>E17</f>
        <v>90</v>
      </c>
      <c r="F45" s="25">
        <f>(D45*C45*E45)</f>
        <v>4500</v>
      </c>
      <c r="G45" s="21"/>
      <c r="H45" s="92"/>
      <c r="I45" s="93"/>
      <c r="J45" s="79"/>
      <c r="K45" s="17"/>
      <c r="L45" s="17"/>
      <c r="M45" s="17"/>
      <c r="N45" s="17"/>
    </row>
    <row r="46" spans="1:14" ht="13.5" customHeight="1" thickBot="1">
      <c r="A46" s="6"/>
      <c r="B46" s="11" t="s">
        <v>10</v>
      </c>
      <c r="C46" s="24">
        <f>C20</f>
        <v>5</v>
      </c>
      <c r="D46" s="24">
        <v>5</v>
      </c>
      <c r="E46" s="24">
        <f>E17</f>
        <v>90</v>
      </c>
      <c r="F46" s="25">
        <f>(D46*C46*E46)</f>
        <v>2250</v>
      </c>
      <c r="G46" s="21"/>
      <c r="H46" s="92"/>
      <c r="I46" s="93"/>
      <c r="J46" s="79"/>
      <c r="K46" s="17"/>
      <c r="L46" s="17"/>
      <c r="M46" s="17"/>
      <c r="N46" s="17"/>
    </row>
    <row r="47" spans="1:14" ht="13.5" customHeight="1" thickBot="1">
      <c r="A47" s="6"/>
      <c r="B47" s="11" t="s">
        <v>11</v>
      </c>
      <c r="C47" s="24">
        <f>C21</f>
        <v>2</v>
      </c>
      <c r="D47" s="52"/>
      <c r="E47" s="52"/>
      <c r="F47" s="10">
        <v>100</v>
      </c>
      <c r="G47" s="21"/>
      <c r="H47" s="94"/>
      <c r="I47" s="95"/>
      <c r="J47" s="84"/>
      <c r="K47" s="17"/>
      <c r="L47" s="17"/>
      <c r="M47" s="17"/>
      <c r="N47" s="17"/>
    </row>
    <row r="48" spans="1:14" ht="14.25" thickBot="1">
      <c r="A48" s="6"/>
      <c r="B48" s="4"/>
      <c r="C48" s="4"/>
      <c r="D48" s="38" t="s">
        <v>14</v>
      </c>
      <c r="E48" s="39"/>
      <c r="F48" s="35">
        <f>SUM(F43:F47)</f>
        <v>27100</v>
      </c>
      <c r="G48" s="10">
        <v>100</v>
      </c>
      <c r="H48" s="51">
        <f>F48/G48</f>
        <v>271</v>
      </c>
      <c r="I48" s="54">
        <v>5</v>
      </c>
      <c r="J48" s="36">
        <f>H48*I48</f>
        <v>1355</v>
      </c>
      <c r="K48" s="17"/>
      <c r="L48" s="17"/>
      <c r="M48" s="17"/>
      <c r="N48" s="17"/>
    </row>
    <row r="49" spans="1:14" ht="14.25" thickBot="1">
      <c r="A49" s="6"/>
      <c r="B49" s="4"/>
      <c r="C49" s="22"/>
      <c r="D49" s="22"/>
      <c r="E49" s="22"/>
      <c r="F49" s="37"/>
      <c r="G49" s="22"/>
      <c r="H49" s="22"/>
      <c r="I49" s="22"/>
      <c r="J49" s="23"/>
      <c r="K49" s="17"/>
      <c r="L49" s="17"/>
      <c r="M49" s="17"/>
      <c r="N49" s="17"/>
    </row>
    <row r="50" spans="1:14" ht="15" thickBot="1">
      <c r="A50" s="87" t="s">
        <v>3</v>
      </c>
      <c r="B50" s="96"/>
      <c r="C50" s="96"/>
      <c r="D50" s="96"/>
      <c r="E50" s="96"/>
      <c r="F50" s="96"/>
      <c r="G50" s="88"/>
      <c r="H50" s="88"/>
      <c r="I50" s="88"/>
      <c r="J50" s="89"/>
      <c r="K50" s="17"/>
      <c r="L50" s="17"/>
      <c r="M50" s="17"/>
      <c r="N50" s="17"/>
    </row>
    <row r="51" spans="1:14" ht="13.5">
      <c r="A51" s="6"/>
      <c r="B51" s="11" t="s">
        <v>9</v>
      </c>
      <c r="C51" s="24">
        <f>C19</f>
        <v>5</v>
      </c>
      <c r="D51" s="24">
        <v>3</v>
      </c>
      <c r="E51" s="24">
        <f>E17</f>
        <v>90</v>
      </c>
      <c r="F51" s="25">
        <f>(D51*C51*E51)</f>
        <v>1350</v>
      </c>
      <c r="G51" s="21"/>
      <c r="H51" s="22"/>
      <c r="I51" s="22"/>
      <c r="J51" s="23"/>
      <c r="K51" s="17"/>
      <c r="L51" s="17"/>
      <c r="M51" s="17"/>
      <c r="N51" s="17"/>
    </row>
    <row r="52" spans="1:14" ht="14.25" thickBot="1">
      <c r="A52" s="6"/>
      <c r="B52" s="11" t="s">
        <v>10</v>
      </c>
      <c r="C52" s="24">
        <f>C20</f>
        <v>5</v>
      </c>
      <c r="D52" s="24">
        <v>2</v>
      </c>
      <c r="E52" s="24">
        <f>E17</f>
        <v>90</v>
      </c>
      <c r="F52" s="25">
        <f>(D52*C52*E52)</f>
        <v>900</v>
      </c>
      <c r="G52" s="21"/>
      <c r="H52" s="22"/>
      <c r="I52" s="22"/>
      <c r="J52" s="23"/>
      <c r="K52" s="17"/>
      <c r="L52" s="17"/>
      <c r="M52" s="17"/>
      <c r="N52" s="17"/>
    </row>
    <row r="53" spans="1:14" ht="14.25" thickBot="1">
      <c r="A53" s="6"/>
      <c r="B53" s="11" t="s">
        <v>11</v>
      </c>
      <c r="C53" s="24">
        <f>C21</f>
        <v>2</v>
      </c>
      <c r="D53" s="52"/>
      <c r="E53" s="52"/>
      <c r="F53" s="10">
        <v>50</v>
      </c>
      <c r="G53" s="21"/>
      <c r="H53" s="22"/>
      <c r="I53" s="22"/>
      <c r="J53" s="23"/>
      <c r="K53" s="17"/>
      <c r="L53" s="17"/>
      <c r="M53" s="17"/>
      <c r="N53" s="17"/>
    </row>
    <row r="54" spans="1:14" ht="14.25" thickBot="1">
      <c r="A54" s="6"/>
      <c r="B54" s="4"/>
      <c r="C54" s="4"/>
      <c r="D54" s="38" t="s">
        <v>14</v>
      </c>
      <c r="E54" s="39"/>
      <c r="F54" s="35">
        <f>SUM(F51:F53)</f>
        <v>2300</v>
      </c>
      <c r="G54" s="10">
        <v>50</v>
      </c>
      <c r="H54" s="56">
        <f>F54/G54</f>
        <v>46</v>
      </c>
      <c r="I54" s="54">
        <v>200</v>
      </c>
      <c r="J54" s="36">
        <f>H54*I54</f>
        <v>9200</v>
      </c>
      <c r="K54" s="17"/>
      <c r="L54" s="17"/>
      <c r="M54" s="17"/>
      <c r="N54" s="17"/>
    </row>
    <row r="55" spans="1:14" ht="14.25" thickBot="1">
      <c r="A55" s="6"/>
      <c r="B55" s="4"/>
      <c r="C55" s="22"/>
      <c r="D55" s="22"/>
      <c r="E55" s="22"/>
      <c r="F55" s="37"/>
      <c r="G55" s="22"/>
      <c r="H55" s="22"/>
      <c r="I55" s="22"/>
      <c r="J55" s="23"/>
      <c r="K55" s="17"/>
      <c r="L55" s="17"/>
      <c r="M55" s="17"/>
      <c r="N55" s="17"/>
    </row>
    <row r="56" spans="1:14" ht="15" thickBot="1">
      <c r="A56" s="87" t="s">
        <v>32</v>
      </c>
      <c r="B56" s="88"/>
      <c r="C56" s="88"/>
      <c r="D56" s="88"/>
      <c r="E56" s="88"/>
      <c r="F56" s="88"/>
      <c r="G56" s="88"/>
      <c r="H56" s="88"/>
      <c r="I56" s="88"/>
      <c r="J56" s="89"/>
      <c r="K56" s="17"/>
      <c r="L56" s="17"/>
      <c r="M56" s="17"/>
      <c r="N56" s="17"/>
    </row>
    <row r="57" spans="1:14" ht="13.5">
      <c r="A57" s="6"/>
      <c r="B57" s="11" t="s">
        <v>9</v>
      </c>
      <c r="C57" s="24">
        <f>C19</f>
        <v>5</v>
      </c>
      <c r="D57" s="24">
        <v>2</v>
      </c>
      <c r="E57" s="52"/>
      <c r="F57" s="25">
        <f>(D57*C57)</f>
        <v>10</v>
      </c>
      <c r="G57" s="21"/>
      <c r="H57" s="22"/>
      <c r="I57" s="22"/>
      <c r="J57" s="23"/>
      <c r="K57" s="17"/>
      <c r="L57" s="17"/>
      <c r="M57" s="17"/>
      <c r="N57" s="17"/>
    </row>
    <row r="58" spans="1:14" ht="14.25" thickBot="1">
      <c r="A58" s="6"/>
      <c r="B58" s="11" t="s">
        <v>10</v>
      </c>
      <c r="C58" s="24">
        <f>C20</f>
        <v>5</v>
      </c>
      <c r="D58" s="24">
        <v>2</v>
      </c>
      <c r="E58" s="52"/>
      <c r="F58" s="25">
        <f>(D58*C58)</f>
        <v>10</v>
      </c>
      <c r="G58" s="21"/>
      <c r="H58" s="22"/>
      <c r="I58" s="22"/>
      <c r="J58" s="23"/>
      <c r="K58" s="17"/>
      <c r="L58" s="17"/>
      <c r="M58" s="17"/>
      <c r="N58" s="17"/>
    </row>
    <row r="59" spans="1:14" ht="14.25" thickBot="1">
      <c r="A59" s="4"/>
      <c r="B59" s="11" t="s">
        <v>11</v>
      </c>
      <c r="C59" s="24">
        <f>C21</f>
        <v>2</v>
      </c>
      <c r="D59" s="52"/>
      <c r="E59" s="52"/>
      <c r="F59" s="10">
        <v>4</v>
      </c>
      <c r="G59" s="21"/>
      <c r="H59" s="22"/>
      <c r="I59" s="22"/>
      <c r="J59" s="23"/>
      <c r="K59" s="17"/>
      <c r="L59" s="17"/>
      <c r="M59" s="17"/>
      <c r="N59" s="17"/>
    </row>
    <row r="60" spans="1:14" ht="14.25" thickBot="1">
      <c r="A60" s="4"/>
      <c r="B60" s="4"/>
      <c r="C60" s="4"/>
      <c r="D60" s="38" t="s">
        <v>14</v>
      </c>
      <c r="E60" s="39"/>
      <c r="F60" s="35">
        <f>SUM(F57:F59)</f>
        <v>24</v>
      </c>
      <c r="G60" s="10">
        <v>10</v>
      </c>
      <c r="H60" s="51">
        <f>F60/G60</f>
        <v>2.4</v>
      </c>
      <c r="I60" s="54">
        <v>40</v>
      </c>
      <c r="J60" s="36">
        <f>H60*I60</f>
        <v>96</v>
      </c>
      <c r="K60" s="17"/>
      <c r="L60" s="17"/>
      <c r="M60" s="17"/>
      <c r="N60" s="17"/>
    </row>
    <row r="61" spans="1:14" ht="14.25" thickBot="1">
      <c r="A61" s="6"/>
      <c r="B61" s="4"/>
      <c r="C61" s="22"/>
      <c r="D61" s="22"/>
      <c r="E61" s="22"/>
      <c r="F61" s="37"/>
      <c r="G61" s="22"/>
      <c r="H61" s="22"/>
      <c r="I61" s="22"/>
      <c r="J61" s="23"/>
      <c r="K61" s="17"/>
      <c r="L61" s="17"/>
      <c r="M61" s="17"/>
      <c r="N61" s="17"/>
    </row>
    <row r="62" spans="1:14" ht="15" thickBot="1">
      <c r="A62" s="87" t="s">
        <v>4</v>
      </c>
      <c r="B62" s="88"/>
      <c r="C62" s="88"/>
      <c r="D62" s="88"/>
      <c r="E62" s="88"/>
      <c r="F62" s="88"/>
      <c r="G62" s="88"/>
      <c r="H62" s="88"/>
      <c r="I62" s="88"/>
      <c r="J62" s="89"/>
      <c r="K62" s="17"/>
      <c r="L62" s="17"/>
      <c r="M62" s="17"/>
      <c r="N62" s="17"/>
    </row>
    <row r="63" spans="1:14" ht="13.5" customHeight="1">
      <c r="A63" s="40"/>
      <c r="B63" s="69" t="s">
        <v>9</v>
      </c>
      <c r="C63" s="19">
        <f>C19</f>
        <v>5</v>
      </c>
      <c r="D63" s="70">
        <v>3</v>
      </c>
      <c r="E63" s="70">
        <f>E17</f>
        <v>90</v>
      </c>
      <c r="F63" s="71">
        <f>(D63*E63)</f>
        <v>270</v>
      </c>
      <c r="G63" s="21"/>
      <c r="H63" s="68"/>
      <c r="I63" s="64"/>
      <c r="J63" s="65"/>
      <c r="K63" s="17"/>
      <c r="L63" s="17"/>
      <c r="M63" s="17"/>
      <c r="N63" s="17"/>
    </row>
    <row r="64" spans="1:14" ht="13.5" customHeight="1" thickBot="1">
      <c r="A64" s="40"/>
      <c r="B64" s="41" t="s">
        <v>10</v>
      </c>
      <c r="C64" s="24">
        <f>C20</f>
        <v>5</v>
      </c>
      <c r="D64" s="55">
        <v>3</v>
      </c>
      <c r="E64" s="55">
        <f>E17</f>
        <v>90</v>
      </c>
      <c r="F64" s="62">
        <f>(D64*E64)</f>
        <v>270</v>
      </c>
      <c r="G64" s="21"/>
      <c r="H64" s="68"/>
      <c r="I64" s="64"/>
      <c r="J64" s="65"/>
      <c r="K64" s="17"/>
      <c r="L64" s="17"/>
      <c r="M64" s="17"/>
      <c r="N64" s="17"/>
    </row>
    <row r="65" spans="1:14" ht="13.5" customHeight="1" thickBot="1">
      <c r="A65" s="40"/>
      <c r="B65" s="41" t="s">
        <v>11</v>
      </c>
      <c r="C65" s="24">
        <f>C21</f>
        <v>2</v>
      </c>
      <c r="D65" s="52"/>
      <c r="E65" s="52"/>
      <c r="F65" s="10">
        <v>50</v>
      </c>
      <c r="G65" s="21"/>
      <c r="H65" s="68"/>
      <c r="I65" s="66"/>
      <c r="J65" s="67"/>
      <c r="K65" s="17"/>
      <c r="L65" s="17"/>
      <c r="M65" s="17"/>
      <c r="N65" s="17"/>
    </row>
    <row r="66" spans="1:14" ht="14.25" thickBot="1">
      <c r="A66" s="6"/>
      <c r="B66" s="1"/>
      <c r="C66" s="4"/>
      <c r="D66" s="38" t="s">
        <v>14</v>
      </c>
      <c r="E66" s="39"/>
      <c r="F66" s="35">
        <f>SUM(F63:F65)</f>
        <v>590</v>
      </c>
      <c r="G66" s="10">
        <v>100</v>
      </c>
      <c r="H66" s="51">
        <f>F66/G66</f>
        <v>5.9</v>
      </c>
      <c r="I66" s="63">
        <v>30</v>
      </c>
      <c r="J66" s="36">
        <f>H66*I66</f>
        <v>177</v>
      </c>
      <c r="K66" s="17"/>
      <c r="L66" s="17"/>
      <c r="M66" s="17"/>
      <c r="N66" s="17"/>
    </row>
    <row r="67" spans="1:14" ht="14.25" thickBot="1">
      <c r="A67" s="42"/>
      <c r="B67" s="43"/>
      <c r="C67" s="22"/>
      <c r="D67" s="22"/>
      <c r="E67" s="22"/>
      <c r="F67" s="37"/>
      <c r="G67" s="22"/>
      <c r="H67" s="22"/>
      <c r="I67" s="22"/>
      <c r="J67" s="23"/>
      <c r="K67" s="17"/>
      <c r="L67" s="17"/>
      <c r="M67" s="17"/>
      <c r="N67" s="17"/>
    </row>
    <row r="68" spans="1:10" ht="15" thickBot="1">
      <c r="A68" s="87" t="s">
        <v>5</v>
      </c>
      <c r="B68" s="88"/>
      <c r="C68" s="88"/>
      <c r="D68" s="88"/>
      <c r="E68" s="88"/>
      <c r="F68" s="88"/>
      <c r="G68" s="88"/>
      <c r="H68" s="88"/>
      <c r="I68" s="88"/>
      <c r="J68" s="89"/>
    </row>
    <row r="69" spans="1:10" ht="13.5">
      <c r="A69" s="6"/>
      <c r="B69" s="18" t="s">
        <v>9</v>
      </c>
      <c r="C69" s="19">
        <f>C19</f>
        <v>5</v>
      </c>
      <c r="D69" s="70">
        <v>3</v>
      </c>
      <c r="E69" s="70">
        <f>E17</f>
        <v>90</v>
      </c>
      <c r="F69" s="71">
        <f>(D69*E69)</f>
        <v>270</v>
      </c>
      <c r="G69" s="21"/>
      <c r="H69" s="68"/>
      <c r="I69" s="64"/>
      <c r="J69" s="65"/>
    </row>
    <row r="70" spans="1:10" ht="14.25" thickBot="1">
      <c r="A70" s="6"/>
      <c r="B70" s="11" t="s">
        <v>10</v>
      </c>
      <c r="C70" s="24">
        <f>C20</f>
        <v>5</v>
      </c>
      <c r="D70" s="55">
        <v>3</v>
      </c>
      <c r="E70" s="55">
        <f>E17</f>
        <v>90</v>
      </c>
      <c r="F70" s="62">
        <f>(D70*E70)</f>
        <v>270</v>
      </c>
      <c r="G70" s="21"/>
      <c r="H70" s="68"/>
      <c r="I70" s="64"/>
      <c r="J70" s="65"/>
    </row>
    <row r="71" spans="1:10" ht="14.25" thickBot="1">
      <c r="A71" s="6"/>
      <c r="B71" s="11" t="s">
        <v>11</v>
      </c>
      <c r="C71" s="24">
        <f>C21</f>
        <v>2</v>
      </c>
      <c r="D71" s="52"/>
      <c r="E71" s="52"/>
      <c r="F71" s="10">
        <v>100</v>
      </c>
      <c r="G71" s="21"/>
      <c r="H71" s="68"/>
      <c r="I71" s="66"/>
      <c r="J71" s="67"/>
    </row>
    <row r="72" spans="1:10" ht="14.25" thickBot="1">
      <c r="A72" s="6"/>
      <c r="B72" s="4"/>
      <c r="C72" s="4"/>
      <c r="D72" s="38" t="s">
        <v>14</v>
      </c>
      <c r="E72" s="39"/>
      <c r="F72" s="35">
        <v>200</v>
      </c>
      <c r="G72" s="10">
        <v>100</v>
      </c>
      <c r="H72" s="51">
        <f>F72/G72</f>
        <v>2</v>
      </c>
      <c r="I72" s="36">
        <v>25</v>
      </c>
      <c r="J72" s="36">
        <f>H72*I72</f>
        <v>50</v>
      </c>
    </row>
    <row r="73" spans="1:10" ht="27" customHeight="1">
      <c r="A73" s="6"/>
      <c r="B73" s="4"/>
      <c r="C73" s="4"/>
      <c r="D73" s="4"/>
      <c r="E73" s="4"/>
      <c r="F73" s="44"/>
      <c r="G73" s="4"/>
      <c r="H73" s="4"/>
      <c r="I73" s="4"/>
      <c r="J73" s="5"/>
    </row>
    <row r="74" spans="1:10" ht="14.25" thickBot="1">
      <c r="A74" s="6"/>
      <c r="B74" s="4"/>
      <c r="C74" s="4"/>
      <c r="D74" s="45"/>
      <c r="E74" s="4"/>
      <c r="F74" s="37"/>
      <c r="G74" s="22"/>
      <c r="H74" s="22"/>
      <c r="I74" s="46"/>
      <c r="J74" s="47"/>
    </row>
    <row r="75" spans="1:10" ht="15" thickBot="1">
      <c r="A75" s="6"/>
      <c r="B75" s="4"/>
      <c r="C75" s="4"/>
      <c r="D75" s="4"/>
      <c r="E75" s="4"/>
      <c r="F75" s="4"/>
      <c r="G75" s="48"/>
      <c r="H75" s="72" t="s">
        <v>22</v>
      </c>
      <c r="I75" s="73"/>
      <c r="J75" s="49">
        <f>J32+J40+J48+J54+J60+J66+J72</f>
        <v>24611.4</v>
      </c>
    </row>
    <row r="76" spans="1:10" ht="14.25" thickBot="1">
      <c r="A76" s="42"/>
      <c r="B76" s="43"/>
      <c r="C76" s="43"/>
      <c r="D76" s="43"/>
      <c r="E76" s="43"/>
      <c r="F76" s="43"/>
      <c r="G76" s="43"/>
      <c r="H76" s="43"/>
      <c r="I76" s="43"/>
      <c r="J76" s="50"/>
    </row>
  </sheetData>
  <mergeCells count="23">
    <mergeCell ref="A7:J7"/>
    <mergeCell ref="A8:J8"/>
    <mergeCell ref="A9:J9"/>
    <mergeCell ref="A42:J42"/>
    <mergeCell ref="A12:J12"/>
    <mergeCell ref="D1:H1"/>
    <mergeCell ref="B16:C16"/>
    <mergeCell ref="B15:E15"/>
    <mergeCell ref="A34:J34"/>
    <mergeCell ref="A25:J25"/>
    <mergeCell ref="A10:J10"/>
    <mergeCell ref="A11:J11"/>
    <mergeCell ref="A4:J5"/>
    <mergeCell ref="D2:H2"/>
    <mergeCell ref="A6:J6"/>
    <mergeCell ref="H75:I75"/>
    <mergeCell ref="G15:J22"/>
    <mergeCell ref="D16:E16"/>
    <mergeCell ref="A68:J68"/>
    <mergeCell ref="A62:J62"/>
    <mergeCell ref="H43:J47"/>
    <mergeCell ref="A50:J50"/>
    <mergeCell ref="A56:J5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7.5.3 TOOL PPE Calculation Matrix</dc:title>
  <dc:subject/>
  <dc:creator>International SOS</dc:creator>
  <cp:keywords/>
  <dc:description/>
  <cp:lastModifiedBy>tyra.shepard</cp:lastModifiedBy>
  <cp:lastPrinted>2006-08-09T00:35:29Z</cp:lastPrinted>
  <dcterms:created xsi:type="dcterms:W3CDTF">2006-08-03T02:19:45Z</dcterms:created>
  <dcterms:modified xsi:type="dcterms:W3CDTF">2009-08-31T15:10:29Z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07012009</vt:lpwstr>
  </property>
</Properties>
</file>